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VERIFICA_SEZIONE" sheetId="1" r:id="rId1"/>
    <sheet name="Foglio3" sheetId="2" r:id="rId2"/>
  </sheets>
  <definedNames/>
  <calcPr fullCalcOnLoad="1"/>
</workbook>
</file>

<file path=xl/sharedStrings.xml><?xml version="1.0" encoding="utf-8"?>
<sst xmlns="http://schemas.openxmlformats.org/spreadsheetml/2006/main" count="77" uniqueCount="48">
  <si>
    <t>FOSSO STRADALE – SEZIONE TRAPEZIA</t>
  </si>
  <si>
    <t>b =</t>
  </si>
  <si>
    <t>m</t>
  </si>
  <si>
    <t xml:space="preserve">CANALE TRAPEZIO </t>
  </si>
  <si>
    <t>B =</t>
  </si>
  <si>
    <t>h =</t>
  </si>
  <si>
    <t>PENDENZA</t>
  </si>
  <si>
    <r>
      <t>ΔH</t>
    </r>
    <r>
      <rPr>
        <sz val="10"/>
        <rFont val="Arial"/>
        <family val="2"/>
      </rPr>
      <t xml:space="preserve"> =</t>
    </r>
  </si>
  <si>
    <t>L =</t>
  </si>
  <si>
    <t>i =</t>
  </si>
  <si>
    <t>%</t>
  </si>
  <si>
    <t>COEFF. GAUKLER-STRICKLER</t>
  </si>
  <si>
    <t>c =</t>
  </si>
  <si>
    <t>m^(1/3)/s^(-1)</t>
  </si>
  <si>
    <t>AREA</t>
  </si>
  <si>
    <t>A =</t>
  </si>
  <si>
    <t>mq</t>
  </si>
  <si>
    <t>PERIMETRO BAGNATO</t>
  </si>
  <si>
    <t>P =</t>
  </si>
  <si>
    <t>RAGGIO IDRAULICO</t>
  </si>
  <si>
    <t>R =</t>
  </si>
  <si>
    <t>VELOCITÀ</t>
  </si>
  <si>
    <t>V =</t>
  </si>
  <si>
    <t>m/s</t>
  </si>
  <si>
    <t>PORTATA FOSSO STRADALE</t>
  </si>
  <si>
    <r>
      <t>Q</t>
    </r>
    <r>
      <rPr>
        <b/>
        <vertAlign val="subscript"/>
        <sz val="10"/>
        <rFont val="Arial"/>
        <family val="2"/>
      </rPr>
      <t>FOSSO</t>
    </r>
    <r>
      <rPr>
        <b/>
        <sz val="10"/>
        <rFont val="Arial"/>
        <family val="2"/>
      </rPr>
      <t xml:space="preserve"> =</t>
    </r>
  </si>
  <si>
    <t>l/s</t>
  </si>
  <si>
    <t>TUBAZIONE CIRCOLARE</t>
  </si>
  <si>
    <t>DIAMETRO</t>
  </si>
  <si>
    <t>Ø =</t>
  </si>
  <si>
    <t>Utilizzare:</t>
  </si>
  <si>
    <t>70 per tubazioni in cemento</t>
  </si>
  <si>
    <t>80 per tubazioni in polietilene</t>
  </si>
  <si>
    <t>PORTATA TUBAZIONE CIRCOLARE</t>
  </si>
  <si>
    <r>
      <t>Q</t>
    </r>
    <r>
      <rPr>
        <b/>
        <vertAlign val="subscript"/>
        <sz val="10"/>
        <rFont val="Arial"/>
        <family val="2"/>
      </rPr>
      <t>TUBO</t>
    </r>
    <r>
      <rPr>
        <b/>
        <sz val="10"/>
        <rFont val="Arial"/>
        <family val="2"/>
      </rPr>
      <t xml:space="preserve"> =</t>
    </r>
  </si>
  <si>
    <t>VERIFICA</t>
  </si>
  <si>
    <r>
      <t>Q</t>
    </r>
    <r>
      <rPr>
        <b/>
        <vertAlign val="subscript"/>
        <sz val="10"/>
        <rFont val="Arial"/>
        <family val="2"/>
      </rPr>
      <t>TUBO</t>
    </r>
  </si>
  <si>
    <r>
      <t>Q</t>
    </r>
    <r>
      <rPr>
        <b/>
        <vertAlign val="subscript"/>
        <sz val="10"/>
        <rFont val="Arial"/>
        <family val="2"/>
      </rPr>
      <t>FOSSO</t>
    </r>
  </si>
  <si>
    <t>caratteristiche</t>
  </si>
  <si>
    <t>lunghezza canale</t>
  </si>
  <si>
    <t>ml</t>
  </si>
  <si>
    <t>portata massima</t>
  </si>
  <si>
    <t>mc/sec</t>
  </si>
  <si>
    <t>dislivello in-out</t>
  </si>
  <si>
    <t>pendenza motrice media</t>
  </si>
  <si>
    <t xml:space="preserve">materiale </t>
  </si>
  <si>
    <t>terreno</t>
  </si>
  <si>
    <t>pendenza sponde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</si>
</sst>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</numFmts>
  <fonts count="42">
    <font>
      <sz val="10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vertAlign val="subscript"/>
      <sz val="10"/>
      <name val="Arial"/>
      <family val="2"/>
    </font>
    <font>
      <b/>
      <sz val="10"/>
      <color indexed="10"/>
      <name val="Arial"/>
      <family val="2"/>
    </font>
    <font>
      <sz val="12"/>
      <name val="Arial"/>
      <family val="1"/>
    </font>
    <font>
      <sz val="14"/>
      <name val="Arial"/>
      <family val="2"/>
    </font>
    <font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5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0" borderId="2" applyNumberFormat="0" applyFill="0" applyAlignment="0" applyProtection="0"/>
    <xf numFmtId="0" fontId="29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30" fillId="28" borderId="1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0" fontId="32" fillId="20" borderId="5" applyNumberFormat="0" applyAlignment="0" applyProtection="0"/>
    <xf numFmtId="9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1" borderId="0" applyNumberFormat="0" applyBorder="0" applyAlignment="0" applyProtection="0"/>
    <xf numFmtId="0" fontId="41" fillId="32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</cellStyleXfs>
  <cellXfs count="6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1" fillId="0" borderId="0" xfId="0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/>
      <protection locked="0"/>
    </xf>
    <xf numFmtId="0" fontId="1" fillId="0" borderId="10" xfId="0" applyFont="1" applyBorder="1" applyAlignment="1" applyProtection="1">
      <alignment/>
      <protection locked="0"/>
    </xf>
    <xf numFmtId="0" fontId="0" fillId="0" borderId="11" xfId="0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33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/>
      <protection locked="0"/>
    </xf>
    <xf numFmtId="0" fontId="2" fillId="0" borderId="0" xfId="0" applyFont="1" applyFill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0" xfId="0" applyFont="1" applyAlignment="1" applyProtection="1">
      <alignment/>
      <protection locked="0"/>
    </xf>
    <xf numFmtId="2" fontId="0" fillId="0" borderId="0" xfId="0" applyNumberFormat="1" applyAlignment="1" applyProtection="1">
      <alignment/>
      <protection hidden="1"/>
    </xf>
    <xf numFmtId="49" fontId="0" fillId="0" borderId="0" xfId="0" applyNumberFormat="1" applyFont="1" applyBorder="1" applyAlignment="1" applyProtection="1">
      <alignment wrapText="1"/>
      <protection locked="0"/>
    </xf>
    <xf numFmtId="0" fontId="0" fillId="0" borderId="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0" borderId="11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 horizontal="left"/>
      <protection locked="0"/>
    </xf>
    <xf numFmtId="2" fontId="0" fillId="0" borderId="0" xfId="0" applyNumberFormat="1" applyBorder="1" applyAlignment="1" applyProtection="1">
      <alignment/>
      <protection hidden="1"/>
    </xf>
    <xf numFmtId="2" fontId="0" fillId="0" borderId="0" xfId="0" applyNumberFormat="1" applyBorder="1" applyAlignment="1" applyProtection="1">
      <alignment/>
      <protection locked="0"/>
    </xf>
    <xf numFmtId="2" fontId="0" fillId="0" borderId="0" xfId="0" applyNumberFormat="1" applyBorder="1" applyAlignment="1" applyProtection="1">
      <alignment horizontal="right"/>
      <protection hidden="1"/>
    </xf>
    <xf numFmtId="0" fontId="1" fillId="0" borderId="0" xfId="0" applyFont="1" applyAlignment="1" applyProtection="1">
      <alignment/>
      <protection locked="0"/>
    </xf>
    <xf numFmtId="2" fontId="0" fillId="0" borderId="0" xfId="0" applyNumberFormat="1" applyBorder="1" applyAlignment="1" applyProtection="1">
      <alignment horizontal="right"/>
      <protection locked="0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right"/>
      <protection locked="0"/>
    </xf>
    <xf numFmtId="1" fontId="1" fillId="0" borderId="0" xfId="0" applyNumberFormat="1" applyFont="1" applyBorder="1" applyAlignment="1" applyProtection="1">
      <alignment horizontal="right"/>
      <protection hidden="1"/>
    </xf>
    <xf numFmtId="0" fontId="1" fillId="0" borderId="12" xfId="0" applyFont="1" applyBorder="1" applyAlignment="1" applyProtection="1">
      <alignment/>
      <protection locked="0"/>
    </xf>
    <xf numFmtId="0" fontId="0" fillId="0" borderId="13" xfId="0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1" fillId="0" borderId="0" xfId="0" applyFont="1" applyFill="1" applyBorder="1" applyAlignment="1" applyProtection="1">
      <alignment/>
      <protection locked="0"/>
    </xf>
    <xf numFmtId="0" fontId="0" fillId="0" borderId="15" xfId="0" applyFill="1" applyBorder="1" applyAlignment="1" applyProtection="1">
      <alignment/>
      <protection locked="0"/>
    </xf>
    <xf numFmtId="0" fontId="1" fillId="0" borderId="16" xfId="0" applyFont="1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0" fillId="0" borderId="10" xfId="0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/>
      <protection locked="0"/>
    </xf>
    <xf numFmtId="0" fontId="0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Alignment="1" applyProtection="1">
      <alignment/>
      <protection hidden="1"/>
    </xf>
    <xf numFmtId="0" fontId="0" fillId="0" borderId="0" xfId="0" applyFill="1" applyBorder="1" applyAlignment="1" applyProtection="1">
      <alignment horizontal="right"/>
      <protection locked="0"/>
    </xf>
    <xf numFmtId="0" fontId="0" fillId="0" borderId="11" xfId="0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 horizontal="right"/>
      <protection locked="0"/>
    </xf>
    <xf numFmtId="164" fontId="0" fillId="0" borderId="0" xfId="0" applyNumberFormat="1" applyBorder="1" applyAlignment="1" applyProtection="1">
      <alignment horizontal="right"/>
      <protection hidden="1"/>
    </xf>
    <xf numFmtId="1" fontId="1" fillId="0" borderId="0" xfId="0" applyNumberFormat="1" applyFont="1" applyBorder="1" applyAlignment="1" applyProtection="1">
      <alignment horizontal="right"/>
      <protection locked="0"/>
    </xf>
    <xf numFmtId="0" fontId="1" fillId="0" borderId="10" xfId="0" applyFont="1" applyFill="1" applyBorder="1" applyAlignment="1" applyProtection="1">
      <alignment/>
      <protection locked="0"/>
    </xf>
    <xf numFmtId="0" fontId="1" fillId="0" borderId="0" xfId="0" applyFont="1" applyAlignment="1" applyProtection="1">
      <alignment horizontal="center"/>
      <protection locked="0"/>
    </xf>
    <xf numFmtId="0" fontId="1" fillId="0" borderId="11" xfId="0" applyFont="1" applyBorder="1" applyAlignment="1" applyProtection="1">
      <alignment horizontal="left"/>
      <protection locked="0"/>
    </xf>
    <xf numFmtId="0" fontId="1" fillId="0" borderId="10" xfId="0" applyFont="1" applyFill="1" applyBorder="1" applyAlignment="1" applyProtection="1">
      <alignment horizontal="right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12" xfId="0" applyFill="1" applyBorder="1" applyAlignment="1" applyProtection="1">
      <alignment/>
      <protection locked="0"/>
    </xf>
    <xf numFmtId="0" fontId="1" fillId="0" borderId="13" xfId="0" applyFont="1" applyFill="1" applyBorder="1" applyAlignment="1" applyProtection="1">
      <alignment/>
      <protection locked="0"/>
    </xf>
    <xf numFmtId="0" fontId="0" fillId="0" borderId="13" xfId="0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 horizontal="left"/>
      <protection locked="0"/>
    </xf>
    <xf numFmtId="0" fontId="5" fillId="0" borderId="0" xfId="0" applyFont="1" applyAlignment="1">
      <alignment/>
    </xf>
    <xf numFmtId="0" fontId="0" fillId="0" borderId="0" xfId="0" applyFont="1" applyFill="1" applyBorder="1" applyAlignment="1" applyProtection="1">
      <alignment horizontal="left"/>
      <protection locked="0"/>
    </xf>
    <xf numFmtId="164" fontId="0" fillId="0" borderId="0" xfId="0" applyNumberFormat="1" applyFill="1" applyBorder="1" applyAlignment="1" applyProtection="1">
      <alignment horizontal="right"/>
      <protection locked="0"/>
    </xf>
    <xf numFmtId="2" fontId="0" fillId="0" borderId="0" xfId="0" applyNumberFormat="1" applyFill="1" applyBorder="1" applyAlignment="1" applyProtection="1">
      <alignment/>
      <protection locked="0"/>
    </xf>
    <xf numFmtId="2" fontId="0" fillId="0" borderId="0" xfId="0" applyNumberForma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right"/>
      <protection locked="0"/>
    </xf>
    <xf numFmtId="1" fontId="1" fillId="0" borderId="0" xfId="0" applyNumberFormat="1" applyFont="1" applyFill="1" applyBorder="1" applyAlignment="1" applyProtection="1">
      <alignment horizontal="right"/>
      <protection locked="0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 locked="0"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164" fontId="6" fillId="0" borderId="0" xfId="0" applyNumberFormat="1" applyFont="1" applyAlignment="1">
      <alignment/>
    </xf>
    <xf numFmtId="0" fontId="6" fillId="0" borderId="0" xfId="0" applyFont="1" applyAlignment="1">
      <alignment horizontal="right"/>
    </xf>
    <xf numFmtId="0" fontId="1" fillId="0" borderId="18" xfId="0" applyFont="1" applyBorder="1" applyAlignment="1" applyProtection="1">
      <alignment horizontal="center"/>
      <protection locked="0"/>
    </xf>
    <xf numFmtId="0" fontId="1" fillId="0" borderId="18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4</xdr:row>
      <xdr:rowOff>19050</xdr:rowOff>
    </xdr:from>
    <xdr:to>
      <xdr:col>6</xdr:col>
      <xdr:colOff>466725</xdr:colOff>
      <xdr:row>27</xdr:row>
      <xdr:rowOff>66675</xdr:rowOff>
    </xdr:to>
    <xdr:pic>
      <xdr:nvPicPr>
        <xdr:cNvPr id="1" name="Immagini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95375" y="781050"/>
          <a:ext cx="3362325" cy="395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228600</xdr:colOff>
      <xdr:row>49</xdr:row>
      <xdr:rowOff>76200</xdr:rowOff>
    </xdr:from>
    <xdr:to>
      <xdr:col>6</xdr:col>
      <xdr:colOff>447675</xdr:colOff>
      <xdr:row>66</xdr:row>
      <xdr:rowOff>76200</xdr:rowOff>
    </xdr:to>
    <xdr:pic>
      <xdr:nvPicPr>
        <xdr:cNvPr id="2" name="Immagini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9200" y="8305800"/>
          <a:ext cx="3219450" cy="2914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zoomScalePageLayoutView="0" workbookViewId="0" topLeftCell="A1">
      <selection activeCell="L13" sqref="L13"/>
    </sheetView>
  </sheetViews>
  <sheetFormatPr defaultColWidth="9.00390625" defaultRowHeight="12.75"/>
  <cols>
    <col min="1" max="1" width="14.8515625" style="1" customWidth="1"/>
    <col min="2" max="8" width="9.00390625" style="1" customWidth="1"/>
    <col min="9" max="9" width="19.140625" style="1" customWidth="1"/>
    <col min="10" max="10" width="5.7109375" style="1" customWidth="1"/>
    <col min="11" max="11" width="9.00390625" style="1" customWidth="1"/>
    <col min="12" max="12" width="19.421875" style="1" customWidth="1"/>
    <col min="13" max="13" width="11.57421875" style="1" customWidth="1"/>
    <col min="14" max="16384" width="9.00390625" style="1" customWidth="1"/>
  </cols>
  <sheetData>
    <row r="1" spans="2:13" ht="12.75">
      <c r="B1" s="2"/>
      <c r="C1" s="2"/>
      <c r="D1" s="2"/>
      <c r="E1" s="2"/>
      <c r="F1" s="2"/>
      <c r="G1" s="2"/>
      <c r="H1" s="3"/>
      <c r="I1" s="3"/>
      <c r="J1" s="3"/>
      <c r="K1" s="3"/>
      <c r="L1" s="3"/>
      <c r="M1" s="3"/>
    </row>
    <row r="2" spans="2:13" ht="21.75" customHeight="1">
      <c r="B2" s="2"/>
      <c r="C2" s="2"/>
      <c r="D2" s="2"/>
      <c r="E2" s="2"/>
      <c r="F2" s="2"/>
      <c r="G2" s="2"/>
      <c r="H2" s="3"/>
      <c r="I2" s="3"/>
      <c r="J2" s="3"/>
      <c r="K2" s="3"/>
      <c r="L2" s="3"/>
      <c r="M2" s="3"/>
    </row>
    <row r="3" spans="2:13" ht="12.75">
      <c r="B3" s="66" t="s">
        <v>0</v>
      </c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2:13" ht="12.75">
      <c r="B4" s="4"/>
      <c r="C4" s="3"/>
      <c r="D4" s="3"/>
      <c r="E4" s="3"/>
      <c r="F4" s="3"/>
      <c r="G4" s="3"/>
      <c r="M4" s="5"/>
    </row>
    <row r="5" spans="2:13" ht="12.75">
      <c r="B5" s="4"/>
      <c r="C5" s="3"/>
      <c r="D5" s="3"/>
      <c r="E5" s="3"/>
      <c r="F5" s="3"/>
      <c r="G5" s="3"/>
      <c r="I5" s="3"/>
      <c r="J5" s="3"/>
      <c r="K5" s="6" t="s">
        <v>1</v>
      </c>
      <c r="L5" s="7">
        <v>0.5</v>
      </c>
      <c r="M5" s="5" t="s">
        <v>2</v>
      </c>
    </row>
    <row r="6" spans="2:13" ht="12.75">
      <c r="B6" s="4"/>
      <c r="C6" s="3"/>
      <c r="D6" s="3"/>
      <c r="E6" s="3"/>
      <c r="F6" s="3"/>
      <c r="G6" s="3"/>
      <c r="I6" s="8" t="s">
        <v>3</v>
      </c>
      <c r="J6" s="3"/>
      <c r="K6" s="6" t="s">
        <v>4</v>
      </c>
      <c r="L6" s="7">
        <v>1.1</v>
      </c>
      <c r="M6" s="5" t="s">
        <v>2</v>
      </c>
    </row>
    <row r="7" spans="2:13" ht="12.75">
      <c r="B7" s="4"/>
      <c r="C7" s="3"/>
      <c r="D7" s="3"/>
      <c r="E7" s="3"/>
      <c r="F7" s="3"/>
      <c r="G7" s="3"/>
      <c r="I7" s="8"/>
      <c r="J7" s="3"/>
      <c r="K7" s="6" t="s">
        <v>5</v>
      </c>
      <c r="L7" s="7">
        <v>0.5</v>
      </c>
      <c r="M7" s="5" t="s">
        <v>2</v>
      </c>
    </row>
    <row r="8" spans="2:13" ht="12.75">
      <c r="B8" s="4"/>
      <c r="C8" s="3"/>
      <c r="D8" s="3"/>
      <c r="E8" s="3"/>
      <c r="F8" s="3"/>
      <c r="G8" s="3"/>
      <c r="I8" s="8"/>
      <c r="J8" s="3"/>
      <c r="K8" s="3"/>
      <c r="L8" s="9"/>
      <c r="M8" s="5"/>
    </row>
    <row r="9" spans="2:13" ht="12.75">
      <c r="B9" s="4"/>
      <c r="C9" s="3"/>
      <c r="D9" s="3"/>
      <c r="E9" s="3"/>
      <c r="F9" s="3"/>
      <c r="G9" s="3"/>
      <c r="I9" s="8" t="s">
        <v>6</v>
      </c>
      <c r="J9" s="3"/>
      <c r="K9" s="10" t="s">
        <v>7</v>
      </c>
      <c r="L9" s="7">
        <v>0.1</v>
      </c>
      <c r="M9" s="5" t="s">
        <v>2</v>
      </c>
    </row>
    <row r="10" spans="2:13" ht="12.75">
      <c r="B10" s="4"/>
      <c r="C10" s="3"/>
      <c r="D10" s="3"/>
      <c r="E10" s="3"/>
      <c r="F10" s="3"/>
      <c r="G10" s="3"/>
      <c r="I10" s="8"/>
      <c r="J10" s="3"/>
      <c r="K10" s="6" t="s">
        <v>8</v>
      </c>
      <c r="L10" s="7">
        <v>7.3</v>
      </c>
      <c r="M10" s="5" t="s">
        <v>2</v>
      </c>
    </row>
    <row r="11" spans="2:13" ht="12.75">
      <c r="B11" s="4"/>
      <c r="C11" s="3"/>
      <c r="D11" s="3"/>
      <c r="E11" s="3"/>
      <c r="F11" s="3"/>
      <c r="G11" s="3"/>
      <c r="I11" s="11"/>
      <c r="K11" s="6" t="s">
        <v>9</v>
      </c>
      <c r="L11" s="12">
        <f>+L9/L10</f>
        <v>0.013698630136986302</v>
      </c>
      <c r="M11" s="5" t="s">
        <v>10</v>
      </c>
    </row>
    <row r="12" spans="2:13" ht="12.75">
      <c r="B12" s="4"/>
      <c r="C12" s="3"/>
      <c r="D12" s="3"/>
      <c r="E12" s="3"/>
      <c r="F12" s="3"/>
      <c r="G12" s="3"/>
      <c r="I12" s="11"/>
      <c r="M12" s="5"/>
    </row>
    <row r="13" spans="2:14" ht="25.5">
      <c r="B13" s="4"/>
      <c r="C13" s="3"/>
      <c r="D13" s="3"/>
      <c r="E13" s="3"/>
      <c r="F13" s="3"/>
      <c r="G13" s="3"/>
      <c r="I13" s="13" t="s">
        <v>11</v>
      </c>
      <c r="J13" s="14"/>
      <c r="K13" s="6" t="s">
        <v>12</v>
      </c>
      <c r="L13" s="15">
        <v>20</v>
      </c>
      <c r="M13" s="16" t="s">
        <v>13</v>
      </c>
      <c r="N13" s="17"/>
    </row>
    <row r="14" spans="2:13" ht="12.75">
      <c r="B14" s="4"/>
      <c r="C14" s="3"/>
      <c r="D14" s="3"/>
      <c r="E14" s="3"/>
      <c r="F14" s="3"/>
      <c r="G14" s="3"/>
      <c r="I14" s="6"/>
      <c r="J14" s="3"/>
      <c r="K14" s="17"/>
      <c r="L14" s="17"/>
      <c r="M14" s="5"/>
    </row>
    <row r="15" spans="2:13" ht="12.75">
      <c r="B15" s="4"/>
      <c r="C15" s="3"/>
      <c r="D15" s="3"/>
      <c r="E15" s="3"/>
      <c r="F15" s="3"/>
      <c r="G15" s="3"/>
      <c r="I15" s="6"/>
      <c r="J15" s="3"/>
      <c r="K15" s="17"/>
      <c r="L15" s="17"/>
      <c r="M15" s="5"/>
    </row>
    <row r="16" spans="2:13" ht="12.75">
      <c r="B16" s="4"/>
      <c r="C16" s="3"/>
      <c r="D16" s="3"/>
      <c r="E16" s="3"/>
      <c r="F16" s="3"/>
      <c r="G16" s="3"/>
      <c r="I16" s="11"/>
      <c r="M16" s="5"/>
    </row>
    <row r="17" spans="2:13" ht="12.75">
      <c r="B17" s="4"/>
      <c r="C17" s="3"/>
      <c r="D17" s="3"/>
      <c r="E17" s="3"/>
      <c r="F17" s="3"/>
      <c r="G17" s="3"/>
      <c r="I17" s="11" t="s">
        <v>14</v>
      </c>
      <c r="K17" s="6" t="s">
        <v>15</v>
      </c>
      <c r="L17" s="15">
        <f>(L5+L6)*L7/2</f>
        <v>0.4</v>
      </c>
      <c r="M17" s="16" t="s">
        <v>16</v>
      </c>
    </row>
    <row r="18" spans="2:15" ht="12.75">
      <c r="B18" s="4"/>
      <c r="C18" s="3"/>
      <c r="D18" s="3"/>
      <c r="E18" s="3"/>
      <c r="F18" s="3"/>
      <c r="G18" s="3"/>
      <c r="I18" s="11"/>
      <c r="K18" s="6"/>
      <c r="L18" s="6"/>
      <c r="M18" s="16"/>
      <c r="N18" s="17"/>
      <c r="O18" s="17"/>
    </row>
    <row r="19" spans="2:15" ht="12.75">
      <c r="B19" s="4"/>
      <c r="C19" s="3"/>
      <c r="D19" s="3"/>
      <c r="E19" s="3"/>
      <c r="F19" s="3"/>
      <c r="G19" s="3"/>
      <c r="I19" s="11" t="s">
        <v>17</v>
      </c>
      <c r="K19" s="6" t="s">
        <v>18</v>
      </c>
      <c r="L19" s="18">
        <f>L5+2*(((L7^2)+((L6-L5)/2)^2)^0.5)</f>
        <v>1.6661903789690602</v>
      </c>
      <c r="M19" s="16" t="s">
        <v>2</v>
      </c>
      <c r="N19" s="17"/>
      <c r="O19" s="17"/>
    </row>
    <row r="20" spans="2:15" ht="12.75">
      <c r="B20" s="4"/>
      <c r="C20" s="3"/>
      <c r="D20" s="3"/>
      <c r="E20" s="3"/>
      <c r="F20" s="3"/>
      <c r="G20" s="3"/>
      <c r="I20" s="11"/>
      <c r="K20" s="6"/>
      <c r="L20" s="19"/>
      <c r="M20" s="16"/>
      <c r="N20" s="17"/>
      <c r="O20" s="17"/>
    </row>
    <row r="21" spans="2:15" ht="12.75">
      <c r="B21" s="4"/>
      <c r="C21" s="3"/>
      <c r="D21" s="3"/>
      <c r="E21" s="3"/>
      <c r="F21" s="3"/>
      <c r="G21" s="3"/>
      <c r="I21" s="11" t="s">
        <v>19</v>
      </c>
      <c r="K21" s="6" t="s">
        <v>20</v>
      </c>
      <c r="L21" s="20">
        <f>L17/L19</f>
        <v>0.24006860503389552</v>
      </c>
      <c r="M21" s="16" t="s">
        <v>2</v>
      </c>
      <c r="N21" s="17"/>
      <c r="O21" s="17"/>
    </row>
    <row r="22" spans="2:15" ht="12.75">
      <c r="B22" s="4"/>
      <c r="C22" s="3"/>
      <c r="D22" s="3"/>
      <c r="E22" s="3"/>
      <c r="F22" s="3"/>
      <c r="G22" s="3"/>
      <c r="I22" s="11"/>
      <c r="K22" s="6"/>
      <c r="L22" s="3"/>
      <c r="M22" s="16"/>
      <c r="N22" s="17"/>
      <c r="O22" s="17"/>
    </row>
    <row r="23" spans="2:15" ht="12.75">
      <c r="B23" s="4"/>
      <c r="C23" s="3"/>
      <c r="D23" s="3"/>
      <c r="E23" s="3"/>
      <c r="F23" s="3"/>
      <c r="G23" s="3"/>
      <c r="I23" s="11" t="s">
        <v>21</v>
      </c>
      <c r="K23" s="6" t="s">
        <v>22</v>
      </c>
      <c r="L23" s="20">
        <f>L13*L21^(2/3)*L11^(0.5)</f>
        <v>0.9041881511221572</v>
      </c>
      <c r="M23" s="16" t="s">
        <v>23</v>
      </c>
      <c r="N23" s="17"/>
      <c r="O23" s="17"/>
    </row>
    <row r="24" spans="2:15" ht="12.75">
      <c r="B24" s="4"/>
      <c r="C24" s="3"/>
      <c r="D24" s="3"/>
      <c r="E24" s="3"/>
      <c r="F24" s="3"/>
      <c r="G24" s="3"/>
      <c r="I24" s="21"/>
      <c r="K24" s="6"/>
      <c r="L24" s="22"/>
      <c r="M24" s="16"/>
      <c r="N24" s="17"/>
      <c r="O24" s="17"/>
    </row>
    <row r="25" spans="2:15" ht="12.75">
      <c r="B25" s="4"/>
      <c r="C25" s="3"/>
      <c r="D25" s="3"/>
      <c r="E25" s="3"/>
      <c r="F25" s="3"/>
      <c r="G25" s="3"/>
      <c r="K25" s="6"/>
      <c r="L25" s="3"/>
      <c r="M25" s="16"/>
      <c r="N25" s="17"/>
      <c r="O25" s="17"/>
    </row>
    <row r="26" spans="2:15" ht="12.75">
      <c r="B26" s="4"/>
      <c r="C26" s="3"/>
      <c r="D26" s="3"/>
      <c r="E26" s="3"/>
      <c r="F26" s="3"/>
      <c r="G26" s="3"/>
      <c r="I26" s="23" t="s">
        <v>24</v>
      </c>
      <c r="J26" s="3"/>
      <c r="K26" s="17"/>
      <c r="L26" s="17"/>
      <c r="M26" s="5"/>
      <c r="N26" s="17"/>
      <c r="O26" s="17"/>
    </row>
    <row r="27" spans="2:15" ht="14.25">
      <c r="B27" s="4"/>
      <c r="C27" s="3"/>
      <c r="D27" s="3"/>
      <c r="E27" s="3"/>
      <c r="F27" s="3"/>
      <c r="G27" s="3"/>
      <c r="K27" s="24" t="s">
        <v>25</v>
      </c>
      <c r="L27" s="25">
        <f>(L17*L23)*1000*80/100</f>
        <v>289.3402083590903</v>
      </c>
      <c r="M27" s="16" t="s">
        <v>26</v>
      </c>
      <c r="O27" s="17"/>
    </row>
    <row r="28" spans="2:15" ht="12.75">
      <c r="B28" s="4"/>
      <c r="C28" s="3"/>
      <c r="D28" s="3"/>
      <c r="E28" s="3"/>
      <c r="F28" s="3"/>
      <c r="G28" s="3"/>
      <c r="K28" s="24"/>
      <c r="L28" s="25"/>
      <c r="M28" s="16"/>
      <c r="N28" s="17"/>
      <c r="O28" s="17"/>
    </row>
    <row r="29" spans="2:13" ht="12.75">
      <c r="B29" s="26"/>
      <c r="C29" s="27"/>
      <c r="D29" s="27"/>
      <c r="E29" s="27"/>
      <c r="F29" s="27"/>
      <c r="G29" s="27"/>
      <c r="H29" s="27"/>
      <c r="I29" s="27"/>
      <c r="J29" s="27"/>
      <c r="K29" s="27"/>
      <c r="L29" s="27"/>
      <c r="M29" s="28"/>
    </row>
    <row r="30" spans="2:13" ht="12.75">
      <c r="B30" s="2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</row>
    <row r="31" spans="2:13" ht="12.75">
      <c r="B31" s="2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</row>
    <row r="32" spans="2:13" ht="12.75">
      <c r="B32" s="2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</row>
    <row r="33" spans="2:13" ht="12.75">
      <c r="B33" s="2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</row>
    <row r="34" spans="2:13" ht="12.75">
      <c r="B34" s="2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</row>
    <row r="35" spans="2:13" ht="12.75">
      <c r="B35" s="2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</row>
    <row r="36" spans="2:13" ht="12.75">
      <c r="B36" s="2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</row>
    <row r="37" spans="2:13" ht="12.75">
      <c r="B37" s="2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</row>
    <row r="38" spans="2:13" ht="12.75">
      <c r="B38" s="2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</row>
    <row r="39" spans="2:13" ht="12.75">
      <c r="B39" s="2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</row>
    <row r="40" spans="2:13" ht="12.75">
      <c r="B40" s="2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</row>
    <row r="41" spans="2:13" ht="12.75">
      <c r="B41" s="23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</row>
    <row r="42" spans="2:13" ht="12.75">
      <c r="B42" s="2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</row>
    <row r="43" spans="2:13" ht="12.75">
      <c r="B43" s="2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</row>
    <row r="44" spans="2:13" ht="12.75">
      <c r="B44" s="2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</row>
    <row r="45" spans="2:7" ht="12.75">
      <c r="B45" s="23"/>
      <c r="C45" s="3"/>
      <c r="D45" s="3"/>
      <c r="E45" s="3"/>
      <c r="F45" s="3"/>
      <c r="G45" s="3"/>
    </row>
    <row r="46" spans="1:7" ht="12.75">
      <c r="A46" s="29"/>
      <c r="B46" s="30"/>
      <c r="C46" s="14"/>
      <c r="D46" s="14"/>
      <c r="E46" s="14"/>
      <c r="F46" s="14"/>
      <c r="G46" s="14"/>
    </row>
    <row r="47" spans="1:7" ht="12.75">
      <c r="A47" s="29"/>
      <c r="B47" s="30"/>
      <c r="C47" s="14"/>
      <c r="D47" s="14"/>
      <c r="E47" s="14"/>
      <c r="F47" s="14"/>
      <c r="G47" s="14"/>
    </row>
    <row r="48" spans="1:13" ht="12.75">
      <c r="A48" s="29"/>
      <c r="B48" s="67" t="s">
        <v>27</v>
      </c>
      <c r="C48" s="67"/>
      <c r="D48" s="67"/>
      <c r="E48" s="67"/>
      <c r="F48" s="67"/>
      <c r="G48" s="67"/>
      <c r="H48" s="67"/>
      <c r="I48" s="67"/>
      <c r="J48" s="67"/>
      <c r="K48" s="67"/>
      <c r="L48" s="67"/>
      <c r="M48" s="67"/>
    </row>
    <row r="49" spans="1:13" ht="12.75">
      <c r="A49" s="29"/>
      <c r="B49" s="31"/>
      <c r="C49" s="32"/>
      <c r="D49" s="33"/>
      <c r="E49" s="33"/>
      <c r="F49" s="33"/>
      <c r="G49" s="33"/>
      <c r="H49" s="33"/>
      <c r="I49" s="33"/>
      <c r="J49" s="33"/>
      <c r="K49" s="33"/>
      <c r="L49" s="33"/>
      <c r="M49" s="34"/>
    </row>
    <row r="50" spans="1:13" ht="12.75">
      <c r="A50" s="29"/>
      <c r="B50" s="35"/>
      <c r="C50" s="23"/>
      <c r="D50" s="3"/>
      <c r="E50" s="3"/>
      <c r="F50" s="3"/>
      <c r="G50" s="3"/>
      <c r="H50" s="3"/>
      <c r="M50" s="5"/>
    </row>
    <row r="51" spans="1:13" ht="12.75">
      <c r="A51" s="29"/>
      <c r="B51" s="35"/>
      <c r="C51" s="23"/>
      <c r="D51" s="3"/>
      <c r="E51" s="3"/>
      <c r="F51" s="3"/>
      <c r="G51" s="3"/>
      <c r="H51" s="3"/>
      <c r="I51" s="8" t="s">
        <v>28</v>
      </c>
      <c r="J51" s="3"/>
      <c r="K51" s="6" t="s">
        <v>29</v>
      </c>
      <c r="L51" s="7">
        <v>0.6</v>
      </c>
      <c r="M51" s="5" t="s">
        <v>2</v>
      </c>
    </row>
    <row r="52" spans="1:13" ht="12.75">
      <c r="A52" s="29"/>
      <c r="B52" s="35"/>
      <c r="C52" s="23"/>
      <c r="D52" s="3"/>
      <c r="E52" s="3"/>
      <c r="F52" s="3"/>
      <c r="G52" s="3"/>
      <c r="H52" s="3"/>
      <c r="I52" s="11"/>
      <c r="M52" s="5"/>
    </row>
    <row r="53" spans="1:13" ht="12.75">
      <c r="A53" s="29"/>
      <c r="B53" s="35"/>
      <c r="C53" s="23"/>
      <c r="D53" s="3"/>
      <c r="E53" s="3"/>
      <c r="F53" s="3"/>
      <c r="G53" s="3"/>
      <c r="H53" s="3"/>
      <c r="I53" s="36" t="s">
        <v>6</v>
      </c>
      <c r="J53" s="14"/>
      <c r="K53" s="37" t="s">
        <v>9</v>
      </c>
      <c r="L53" s="38">
        <f>+L11</f>
        <v>0.013698630136986302</v>
      </c>
      <c r="M53" s="5" t="s">
        <v>10</v>
      </c>
    </row>
    <row r="54" spans="1:13" ht="12.75">
      <c r="A54" s="29"/>
      <c r="B54" s="35"/>
      <c r="C54" s="23"/>
      <c r="D54" s="3"/>
      <c r="E54" s="3"/>
      <c r="F54" s="3"/>
      <c r="G54" s="3"/>
      <c r="H54" s="3"/>
      <c r="I54" s="36"/>
      <c r="J54" s="14"/>
      <c r="K54" s="37"/>
      <c r="L54" s="39"/>
      <c r="M54" s="40"/>
    </row>
    <row r="55" spans="1:13" ht="25.5">
      <c r="A55" s="29"/>
      <c r="B55" s="35"/>
      <c r="C55" s="23"/>
      <c r="D55" s="3"/>
      <c r="E55" s="3"/>
      <c r="F55" s="3"/>
      <c r="G55" s="3"/>
      <c r="H55" s="3"/>
      <c r="I55" s="13" t="s">
        <v>11</v>
      </c>
      <c r="J55" s="14"/>
      <c r="K55" s="6" t="s">
        <v>12</v>
      </c>
      <c r="L55" s="7">
        <v>70</v>
      </c>
      <c r="M55" s="16" t="s">
        <v>13</v>
      </c>
    </row>
    <row r="56" spans="1:13" ht="12.75">
      <c r="A56" s="29"/>
      <c r="B56" s="41"/>
      <c r="C56" s="23"/>
      <c r="D56" s="3"/>
      <c r="E56" s="3"/>
      <c r="F56" s="3"/>
      <c r="G56" s="3"/>
      <c r="H56" s="3"/>
      <c r="I56" s="11" t="s">
        <v>30</v>
      </c>
      <c r="J56" s="1" t="s">
        <v>31</v>
      </c>
      <c r="M56" s="5"/>
    </row>
    <row r="57" spans="1:13" ht="12.75">
      <c r="A57" s="29"/>
      <c r="B57" s="41"/>
      <c r="C57" s="23"/>
      <c r="D57" s="3"/>
      <c r="E57" s="3"/>
      <c r="F57" s="3"/>
      <c r="G57" s="3"/>
      <c r="H57" s="3"/>
      <c r="I57" s="11"/>
      <c r="J57" s="1" t="s">
        <v>32</v>
      </c>
      <c r="M57" s="5"/>
    </row>
    <row r="58" spans="1:13" ht="12.75">
      <c r="A58" s="29"/>
      <c r="B58" s="41"/>
      <c r="C58" s="23"/>
      <c r="D58" s="3"/>
      <c r="E58" s="3"/>
      <c r="F58" s="3"/>
      <c r="G58" s="3"/>
      <c r="H58" s="3"/>
      <c r="I58" s="11"/>
      <c r="M58" s="5"/>
    </row>
    <row r="59" spans="1:14" ht="12.75">
      <c r="A59" s="29"/>
      <c r="B59" s="41"/>
      <c r="C59" s="23"/>
      <c r="D59" s="3"/>
      <c r="E59" s="3"/>
      <c r="F59" s="3"/>
      <c r="G59" s="3"/>
      <c r="H59" s="3"/>
      <c r="I59" s="11" t="s">
        <v>14</v>
      </c>
      <c r="K59" s="6" t="s">
        <v>15</v>
      </c>
      <c r="L59" s="42">
        <f>(L51/2)^2*PI()</f>
        <v>0.2827433388230814</v>
      </c>
      <c r="M59" s="16" t="s">
        <v>16</v>
      </c>
      <c r="N59" s="17"/>
    </row>
    <row r="60" spans="1:14" ht="12.75">
      <c r="A60" s="29"/>
      <c r="B60" s="41"/>
      <c r="C60" s="23"/>
      <c r="D60" s="3"/>
      <c r="E60" s="3"/>
      <c r="F60" s="3"/>
      <c r="G60" s="3"/>
      <c r="H60" s="3"/>
      <c r="I60" s="11"/>
      <c r="K60" s="6"/>
      <c r="L60" s="6"/>
      <c r="M60" s="16"/>
      <c r="N60" s="17"/>
    </row>
    <row r="61" spans="1:14" ht="12.75">
      <c r="A61" s="29"/>
      <c r="B61" s="41"/>
      <c r="C61" s="23"/>
      <c r="D61" s="3"/>
      <c r="E61" s="3"/>
      <c r="F61" s="3"/>
      <c r="G61" s="3"/>
      <c r="H61" s="3"/>
      <c r="I61" s="11" t="s">
        <v>17</v>
      </c>
      <c r="K61" s="6" t="s">
        <v>18</v>
      </c>
      <c r="L61" s="18">
        <f>2*PI()*(L51/2)</f>
        <v>1.8849555921538759</v>
      </c>
      <c r="M61" s="16" t="s">
        <v>2</v>
      </c>
      <c r="N61" s="17"/>
    </row>
    <row r="62" spans="1:14" ht="12.75">
      <c r="A62" s="29"/>
      <c r="B62" s="41"/>
      <c r="C62" s="23"/>
      <c r="D62" s="3"/>
      <c r="E62" s="3"/>
      <c r="F62" s="3"/>
      <c r="G62" s="3"/>
      <c r="H62" s="3"/>
      <c r="I62" s="11"/>
      <c r="K62" s="6"/>
      <c r="L62" s="19"/>
      <c r="M62" s="16"/>
      <c r="N62" s="17"/>
    </row>
    <row r="63" spans="1:14" ht="12.75">
      <c r="A63" s="29"/>
      <c r="B63" s="41"/>
      <c r="C63" s="23"/>
      <c r="D63" s="3"/>
      <c r="E63" s="3"/>
      <c r="F63" s="3"/>
      <c r="G63" s="3"/>
      <c r="H63" s="3"/>
      <c r="I63" s="11" t="s">
        <v>19</v>
      </c>
      <c r="K63" s="6" t="s">
        <v>20</v>
      </c>
      <c r="L63" s="20">
        <f>L59/L61</f>
        <v>0.15</v>
      </c>
      <c r="M63" s="16" t="s">
        <v>2</v>
      </c>
      <c r="N63" s="17"/>
    </row>
    <row r="64" spans="1:14" ht="12.75">
      <c r="A64" s="29"/>
      <c r="B64" s="41"/>
      <c r="C64" s="23"/>
      <c r="D64" s="3"/>
      <c r="E64" s="3"/>
      <c r="F64" s="3"/>
      <c r="G64" s="3"/>
      <c r="H64" s="3"/>
      <c r="I64" s="11"/>
      <c r="K64" s="6"/>
      <c r="L64" s="3"/>
      <c r="M64" s="16"/>
      <c r="N64" s="17"/>
    </row>
    <row r="65" spans="1:14" ht="12.75">
      <c r="A65" s="29"/>
      <c r="B65" s="41"/>
      <c r="C65" s="23"/>
      <c r="D65" s="3"/>
      <c r="E65" s="3"/>
      <c r="F65" s="3"/>
      <c r="G65" s="3"/>
      <c r="H65" s="3"/>
      <c r="I65" s="11" t="s">
        <v>21</v>
      </c>
      <c r="K65" s="6" t="s">
        <v>22</v>
      </c>
      <c r="L65" s="20">
        <f>L55*L63^(2/3)*L53^(0.5)</f>
        <v>2.3129386638356593</v>
      </c>
      <c r="M65" s="16" t="s">
        <v>23</v>
      </c>
      <c r="N65" s="17"/>
    </row>
    <row r="66" spans="1:14" ht="12.75">
      <c r="A66" s="29"/>
      <c r="B66" s="41"/>
      <c r="C66" s="23"/>
      <c r="D66" s="3"/>
      <c r="E66" s="3"/>
      <c r="F66" s="3"/>
      <c r="G66" s="3"/>
      <c r="H66" s="3"/>
      <c r="K66" s="6"/>
      <c r="L66" s="3"/>
      <c r="M66" s="16"/>
      <c r="N66" s="17"/>
    </row>
    <row r="67" spans="1:14" ht="12.75">
      <c r="A67" s="29"/>
      <c r="B67" s="41"/>
      <c r="C67" s="23"/>
      <c r="D67" s="3"/>
      <c r="E67" s="3"/>
      <c r="F67" s="3"/>
      <c r="G67" s="3"/>
      <c r="H67" s="3"/>
      <c r="I67" s="23" t="s">
        <v>33</v>
      </c>
      <c r="L67" s="3"/>
      <c r="M67" s="16"/>
      <c r="N67" s="17"/>
    </row>
    <row r="68" spans="1:14" ht="14.25">
      <c r="A68" s="29"/>
      <c r="B68" s="41"/>
      <c r="C68" s="23"/>
      <c r="D68" s="3"/>
      <c r="E68" s="3"/>
      <c r="F68" s="3"/>
      <c r="G68" s="3"/>
      <c r="H68" s="3"/>
      <c r="K68" s="24" t="s">
        <v>34</v>
      </c>
      <c r="L68" s="25">
        <f>(L59*L65)*1000</f>
        <v>653.968000305891</v>
      </c>
      <c r="M68" s="16" t="s">
        <v>26</v>
      </c>
      <c r="N68" s="2"/>
    </row>
    <row r="69" spans="1:14" ht="12.75">
      <c r="A69" s="29"/>
      <c r="B69" s="41"/>
      <c r="C69" s="23"/>
      <c r="D69" s="3"/>
      <c r="E69" s="3"/>
      <c r="F69" s="3"/>
      <c r="G69" s="3"/>
      <c r="H69" s="3"/>
      <c r="K69" s="24"/>
      <c r="L69" s="43"/>
      <c r="M69" s="16"/>
      <c r="N69" s="2"/>
    </row>
    <row r="70" spans="1:14" ht="14.25">
      <c r="A70" s="29"/>
      <c r="B70" s="44"/>
      <c r="C70" s="23"/>
      <c r="D70" s="3"/>
      <c r="E70" s="3"/>
      <c r="F70" s="3"/>
      <c r="G70" s="3"/>
      <c r="H70" s="3"/>
      <c r="I70" s="23" t="s">
        <v>35</v>
      </c>
      <c r="K70" s="24" t="s">
        <v>36</v>
      </c>
      <c r="L70" s="45" t="str">
        <f>+IF($L$68&gt;$L$27,"&gt;","&lt;")</f>
        <v>&gt;</v>
      </c>
      <c r="M70" s="46" t="s">
        <v>37</v>
      </c>
      <c r="N70" s="2"/>
    </row>
    <row r="71" spans="1:13" ht="12.75">
      <c r="A71" s="29"/>
      <c r="B71" s="47"/>
      <c r="C71" s="23"/>
      <c r="D71" s="3"/>
      <c r="E71" s="3"/>
      <c r="F71" s="3"/>
      <c r="G71" s="3"/>
      <c r="H71" s="3"/>
      <c r="I71" s="3"/>
      <c r="J71" s="3"/>
      <c r="K71" s="3"/>
      <c r="L71" s="48" t="str">
        <f>+IF($L$68&gt;$L$27,"VERIFICATO","NON VERIFICATO")</f>
        <v>VERIFICATO</v>
      </c>
      <c r="M71" s="5"/>
    </row>
    <row r="72" spans="1:13" ht="12.75">
      <c r="A72" s="29"/>
      <c r="B72" s="49"/>
      <c r="C72" s="50"/>
      <c r="D72" s="51"/>
      <c r="E72" s="51"/>
      <c r="F72" s="51"/>
      <c r="G72" s="51"/>
      <c r="H72" s="51"/>
      <c r="I72" s="27"/>
      <c r="J72" s="27"/>
      <c r="K72" s="27"/>
      <c r="L72" s="27"/>
      <c r="M72" s="28"/>
    </row>
    <row r="73" spans="2:8" ht="12.75">
      <c r="B73" s="29"/>
      <c r="C73" s="30"/>
      <c r="D73" s="14"/>
      <c r="E73" s="14"/>
      <c r="F73" s="14"/>
      <c r="G73" s="14"/>
      <c r="H73" s="14"/>
    </row>
    <row r="74" spans="2:14" ht="15">
      <c r="B74" s="29"/>
      <c r="C74" s="14"/>
      <c r="D74" s="14"/>
      <c r="E74" s="37"/>
      <c r="F74" s="37"/>
      <c r="G74" s="37"/>
      <c r="H74" s="52"/>
      <c r="N74" s="53"/>
    </row>
    <row r="75" spans="2:8" ht="12.75">
      <c r="B75" s="29"/>
      <c r="C75" s="14"/>
      <c r="D75" s="14"/>
      <c r="E75" s="37"/>
      <c r="F75" s="52"/>
      <c r="G75" s="29"/>
      <c r="H75" s="52"/>
    </row>
    <row r="76" spans="2:8" ht="12.75">
      <c r="B76" s="29"/>
      <c r="C76" s="14"/>
      <c r="D76" s="14"/>
      <c r="E76" s="14"/>
      <c r="F76" s="14"/>
      <c r="G76" s="14"/>
      <c r="H76" s="14"/>
    </row>
    <row r="77" spans="2:8" ht="12.75">
      <c r="B77" s="29"/>
      <c r="C77" s="14"/>
      <c r="D77" s="14"/>
      <c r="E77" s="14"/>
      <c r="F77" s="14"/>
      <c r="G77" s="14"/>
      <c r="H77" s="14"/>
    </row>
    <row r="78" spans="2:8" ht="12.75">
      <c r="B78" s="29"/>
      <c r="C78" s="14"/>
      <c r="D78" s="14"/>
      <c r="E78" s="14"/>
      <c r="F78" s="14"/>
      <c r="G78" s="14"/>
      <c r="H78" s="14"/>
    </row>
    <row r="79" spans="2:8" ht="12.75">
      <c r="B79" s="29"/>
      <c r="C79" s="14"/>
      <c r="D79" s="14"/>
      <c r="E79" s="14"/>
      <c r="F79" s="14"/>
      <c r="G79" s="14"/>
      <c r="H79" s="14"/>
    </row>
    <row r="80" spans="2:8" ht="12.75">
      <c r="B80" s="29"/>
      <c r="C80" s="37"/>
      <c r="D80" s="37"/>
      <c r="E80" s="54"/>
      <c r="F80" s="54"/>
      <c r="G80" s="54"/>
      <c r="H80" s="14"/>
    </row>
    <row r="81" spans="2:8" ht="12.75">
      <c r="B81" s="29"/>
      <c r="C81" s="37"/>
      <c r="D81" s="14"/>
      <c r="E81" s="54"/>
      <c r="F81" s="54"/>
      <c r="G81" s="54"/>
      <c r="H81" s="14"/>
    </row>
    <row r="82" spans="2:8" ht="12.75">
      <c r="B82" s="29"/>
      <c r="C82" s="37"/>
      <c r="D82" s="14"/>
      <c r="E82" s="54"/>
      <c r="F82" s="54"/>
      <c r="G82" s="54"/>
      <c r="H82" s="14"/>
    </row>
    <row r="83" spans="2:8" ht="12.75">
      <c r="B83" s="29"/>
      <c r="C83" s="37"/>
      <c r="D83" s="37"/>
      <c r="E83" s="54"/>
      <c r="F83" s="54"/>
      <c r="G83" s="54"/>
      <c r="H83" s="14"/>
    </row>
    <row r="84" spans="2:8" ht="12.75">
      <c r="B84" s="29"/>
      <c r="C84" s="37"/>
      <c r="D84" s="14"/>
      <c r="E84" s="54"/>
      <c r="F84" s="54"/>
      <c r="G84" s="54"/>
      <c r="H84" s="14"/>
    </row>
    <row r="85" spans="2:8" ht="12.75">
      <c r="B85" s="29"/>
      <c r="C85" s="37"/>
      <c r="D85" s="14"/>
      <c r="E85" s="54"/>
      <c r="F85" s="54"/>
      <c r="G85" s="54"/>
      <c r="H85" s="14"/>
    </row>
    <row r="86" spans="2:8" ht="12.75">
      <c r="B86" s="29"/>
      <c r="C86" s="37"/>
      <c r="D86" s="55"/>
      <c r="E86" s="54"/>
      <c r="F86" s="54"/>
      <c r="G86" s="54"/>
      <c r="H86" s="14"/>
    </row>
    <row r="87" spans="2:8" ht="12.75">
      <c r="B87" s="29"/>
      <c r="C87" s="37"/>
      <c r="D87" s="37"/>
      <c r="E87" s="54"/>
      <c r="F87" s="54"/>
      <c r="G87" s="54"/>
      <c r="H87" s="14"/>
    </row>
    <row r="88" spans="2:8" ht="12.75">
      <c r="B88" s="29"/>
      <c r="C88" s="37"/>
      <c r="D88" s="56"/>
      <c r="E88" s="54"/>
      <c r="F88" s="54"/>
      <c r="G88" s="54"/>
      <c r="H88" s="14"/>
    </row>
    <row r="89" spans="2:8" ht="12.75">
      <c r="B89" s="29"/>
      <c r="C89" s="37"/>
      <c r="D89" s="56"/>
      <c r="E89" s="54"/>
      <c r="F89" s="54"/>
      <c r="G89" s="54"/>
      <c r="H89" s="14"/>
    </row>
    <row r="90" spans="2:8" ht="12.75">
      <c r="B90" s="29"/>
      <c r="C90" s="37"/>
      <c r="D90" s="57"/>
      <c r="E90" s="54"/>
      <c r="F90" s="54"/>
      <c r="G90" s="54"/>
      <c r="H90" s="14"/>
    </row>
    <row r="91" spans="2:8" ht="12.75">
      <c r="B91" s="29"/>
      <c r="C91" s="37"/>
      <c r="D91" s="14"/>
      <c r="E91" s="54"/>
      <c r="F91" s="54"/>
      <c r="G91" s="54"/>
      <c r="H91" s="14"/>
    </row>
    <row r="92" spans="2:8" ht="12.75">
      <c r="B92" s="29"/>
      <c r="C92" s="37"/>
      <c r="D92" s="57"/>
      <c r="E92" s="54"/>
      <c r="F92" s="54"/>
      <c r="G92" s="54"/>
      <c r="H92" s="14"/>
    </row>
    <row r="93" spans="2:8" ht="12.75">
      <c r="B93" s="29"/>
      <c r="C93" s="37"/>
      <c r="D93" s="14"/>
      <c r="E93" s="54"/>
      <c r="F93" s="54"/>
      <c r="G93" s="54"/>
      <c r="H93" s="14"/>
    </row>
    <row r="94" spans="2:8" ht="12.75">
      <c r="B94" s="29"/>
      <c r="C94" s="30"/>
      <c r="D94" s="14"/>
      <c r="E94" s="54"/>
      <c r="F94" s="54"/>
      <c r="G94" s="54"/>
      <c r="H94" s="14"/>
    </row>
    <row r="95" spans="2:8" ht="12.75">
      <c r="B95" s="29"/>
      <c r="C95" s="58"/>
      <c r="D95" s="59"/>
      <c r="E95" s="54"/>
      <c r="F95" s="60"/>
      <c r="G95" s="54"/>
      <c r="H95" s="14"/>
    </row>
    <row r="96" spans="2:8" ht="12.75">
      <c r="B96" s="29"/>
      <c r="C96" s="58"/>
      <c r="D96" s="59"/>
      <c r="E96" s="54"/>
      <c r="F96" s="60"/>
      <c r="G96" s="54"/>
      <c r="H96" s="14"/>
    </row>
    <row r="97" spans="2:8" ht="12.75">
      <c r="B97" s="29"/>
      <c r="C97" s="30"/>
      <c r="D97" s="59"/>
      <c r="E97" s="61"/>
      <c r="F97" s="60"/>
      <c r="G97" s="54"/>
      <c r="H97" s="14"/>
    </row>
    <row r="98" spans="3:8" ht="12.75">
      <c r="C98" s="3"/>
      <c r="D98" s="3"/>
      <c r="E98" s="3"/>
      <c r="F98" s="3"/>
      <c r="G98" s="3"/>
      <c r="H98" s="3"/>
    </row>
  </sheetData>
  <sheetProtection selectLockedCells="1" selectUnlockedCells="1"/>
  <mergeCells count="2">
    <mergeCell ref="B3:M3"/>
    <mergeCell ref="B48:M48"/>
  </mergeCells>
  <printOptions/>
  <pageMargins left="0" right="0" top="0" bottom="0" header="0.5118055555555555" footer="0.5118055555555555"/>
  <pageSetup horizontalDpi="300" verticalDpi="300" orientation="landscape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C9"/>
  <sheetViews>
    <sheetView zoomScalePageLayoutView="0" workbookViewId="0" topLeftCell="A1">
      <selection activeCell="A4" sqref="A4"/>
    </sheetView>
  </sheetViews>
  <sheetFormatPr defaultColWidth="16.7109375" defaultRowHeight="12.75"/>
  <cols>
    <col min="1" max="1" width="42.140625" style="62" customWidth="1"/>
    <col min="2" max="2" width="12.140625" style="63" customWidth="1"/>
    <col min="3" max="16384" width="16.7109375" style="62" customWidth="1"/>
  </cols>
  <sheetData>
    <row r="2" ht="27" customHeight="1">
      <c r="A2" s="62" t="s">
        <v>38</v>
      </c>
    </row>
    <row r="4" spans="1:3" ht="39.75" customHeight="1">
      <c r="A4" s="62" t="s">
        <v>39</v>
      </c>
      <c r="B4" s="63" t="s">
        <v>40</v>
      </c>
      <c r="C4" s="62">
        <v>2100</v>
      </c>
    </row>
    <row r="5" spans="1:3" ht="39.75" customHeight="1">
      <c r="A5" s="62" t="s">
        <v>41</v>
      </c>
      <c r="B5" s="63" t="s">
        <v>42</v>
      </c>
      <c r="C5" s="62">
        <v>250</v>
      </c>
    </row>
    <row r="6" spans="1:3" ht="39.75" customHeight="1">
      <c r="A6" s="62" t="s">
        <v>43</v>
      </c>
      <c r="B6" s="63" t="s">
        <v>40</v>
      </c>
      <c r="C6" s="62">
        <v>2.6</v>
      </c>
    </row>
    <row r="7" spans="1:3" ht="39.75" customHeight="1">
      <c r="A7" s="62" t="s">
        <v>44</v>
      </c>
      <c r="B7" s="63" t="s">
        <v>10</v>
      </c>
      <c r="C7" s="64">
        <f>C6/C4*100</f>
        <v>0.12380952380952383</v>
      </c>
    </row>
    <row r="8" spans="1:3" ht="39.75" customHeight="1">
      <c r="A8" s="62" t="s">
        <v>45</v>
      </c>
      <c r="C8" s="65" t="s">
        <v>46</v>
      </c>
    </row>
    <row r="9" spans="1:3" ht="39.75" customHeight="1">
      <c r="A9" s="62" t="s">
        <v>47</v>
      </c>
      <c r="B9" s="63" t="s">
        <v>10</v>
      </c>
      <c r="C9" s="62">
        <v>0.67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"/>
  <pageSetup horizontalDpi="300" verticalDpi="300" orientation="portrait" paperSize="9"/>
  <headerFooter alignWithMargins="0">
    <oddFooter>&amp;L&amp;D - &amp;T&amp;Cpag. &amp;P di &amp;N&amp;R&amp;F - 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usercr</cp:lastModifiedBy>
  <dcterms:modified xsi:type="dcterms:W3CDTF">2017-12-19T15:04:26Z</dcterms:modified>
  <cp:category/>
  <cp:version/>
  <cp:contentType/>
  <cp:contentStatus/>
</cp:coreProperties>
</file>